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9815" windowHeight="7860"/>
  </bookViews>
  <sheets>
    <sheet name="室内P2.5全彩" sheetId="2" r:id="rId1"/>
  </sheets>
  <calcPr calcId="124519"/>
</workbook>
</file>

<file path=xl/calcChain.xml><?xml version="1.0" encoding="utf-8"?>
<calcChain xmlns="http://schemas.openxmlformats.org/spreadsheetml/2006/main">
  <c r="G14" i="2"/>
  <c r="I8"/>
  <c r="G8"/>
  <c r="K8" s="1"/>
  <c r="F8"/>
  <c r="J8" s="1"/>
  <c r="K5" s="1"/>
  <c r="E5"/>
  <c r="G5" l="1"/>
  <c r="I5"/>
  <c r="H8"/>
  <c r="G26" l="1"/>
  <c r="G12"/>
</calcChain>
</file>

<file path=xl/sharedStrings.xml><?xml version="1.0" encoding="utf-8"?>
<sst xmlns="http://schemas.openxmlformats.org/spreadsheetml/2006/main" count="80" uniqueCount="60">
  <si>
    <t>一、配置参数：</t>
  </si>
  <si>
    <t>点间距</t>
  </si>
  <si>
    <t>像素密度</t>
  </si>
  <si>
    <t>显示面积㎡</t>
  </si>
  <si>
    <t>整屏面积㎡</t>
  </si>
  <si>
    <t>整屏像素</t>
  </si>
  <si>
    <t>模组尺寸mm</t>
  </si>
  <si>
    <t>模组数量</t>
  </si>
  <si>
    <t>显示尺寸mm</t>
  </si>
  <si>
    <t>包边尺寸mm</t>
  </si>
  <si>
    <t>像素点</t>
  </si>
  <si>
    <t>长</t>
  </si>
  <si>
    <t>宽</t>
  </si>
  <si>
    <t>二、配置清单</t>
  </si>
  <si>
    <t>序号</t>
  </si>
  <si>
    <t>产品名称</t>
  </si>
  <si>
    <t>规格型号</t>
  </si>
  <si>
    <t>单位</t>
  </si>
  <si>
    <t>数量</t>
  </si>
  <si>
    <t>单价</t>
  </si>
  <si>
    <t>金额</t>
  </si>
  <si>
    <t>备注</t>
  </si>
  <si>
    <t>屏体部分</t>
  </si>
  <si>
    <t>P2.5室内</t>
  </si>
  <si>
    <t>㎡</t>
  </si>
  <si>
    <t>控制发送盒</t>
  </si>
  <si>
    <t>张</t>
  </si>
  <si>
    <t>电源</t>
  </si>
  <si>
    <t>5V40A</t>
  </si>
  <si>
    <t>台</t>
  </si>
  <si>
    <t>接收卡</t>
  </si>
  <si>
    <t>G612</t>
  </si>
  <si>
    <t>合计(大写)</t>
  </si>
  <si>
    <t>配套设备</t>
  </si>
  <si>
    <t>控制电脑</t>
  </si>
  <si>
    <t>独立显卡</t>
  </si>
  <si>
    <t>视频控制主机</t>
  </si>
  <si>
    <t>S2</t>
  </si>
  <si>
    <t>配电线缆</t>
  </si>
  <si>
    <t>项</t>
  </si>
  <si>
    <t>屏内部</t>
  </si>
  <si>
    <t>信号线缆</t>
  </si>
  <si>
    <t>4对双绞线</t>
  </si>
  <si>
    <t>配电箱</t>
  </si>
  <si>
    <t>20KW</t>
  </si>
  <si>
    <t>选配</t>
  </si>
  <si>
    <t>屏体结构</t>
  </si>
  <si>
    <t>壁挂</t>
  </si>
  <si>
    <t>套</t>
  </si>
  <si>
    <t>安装与调试</t>
  </si>
  <si>
    <t>屏体安装</t>
  </si>
  <si>
    <t>备品及工具</t>
  </si>
  <si>
    <t>运输、保险</t>
  </si>
  <si>
    <t>批</t>
  </si>
  <si>
    <t>总计(大写)</t>
  </si>
  <si>
    <t>备品备件及专用工具</t>
    <phoneticPr fontId="13" type="noConversion"/>
  </si>
  <si>
    <t>备注：                                                                                                                                                                                                                                           
1、上述报价清单中，“施工安装”、“钢结构”之报价为一般安装条件下之报价。应以实际踏勘现场后 之最终报价为准；
2、上述报价中所报各类线材（信号传输及电缆）仅为应用于屏幕系统内部。系统外部线缆（主控室至屏幕控制卡间信号数据线、主配电室至系统内部配电开关/柜间供电电缆）不包含；                                                                                                                                                                                                                                                                                                                                                                                                                  
3. 产品服务：免费保修壹年，且所有报价均含税</t>
    <phoneticPr fontId="13" type="noConversion"/>
  </si>
  <si>
    <t>FS-EIA2.5S-D</t>
    <phoneticPr fontId="13" type="noConversion"/>
  </si>
  <si>
    <t>CPU：17     10700
显卡：丽台P2200专业图形卡
内存：DDR4  16G
固态： 250G
显示屏：24寸</t>
    <phoneticPr fontId="13" type="noConversion"/>
  </si>
  <si>
    <t>LED显示屏配置清单</t>
    <phoneticPr fontId="13" type="noConversion"/>
  </si>
</sst>
</file>

<file path=xl/styles.xml><?xml version="1.0" encoding="utf-8"?>
<styleSheet xmlns="http://schemas.openxmlformats.org/spreadsheetml/2006/main">
  <numFmts count="5">
    <numFmt numFmtId="176" formatCode="0.00_ "/>
    <numFmt numFmtId="177" formatCode="0_ "/>
    <numFmt numFmtId="178" formatCode="&quot;￥&quot;#,##0.00;&quot;￥&quot;\-#,##0.00"/>
    <numFmt numFmtId="179" formatCode="[DBNum2][$RMB]General;[Red][DBNum2][$RMB]General"/>
    <numFmt numFmtId="180" formatCode="[DBNum2][$-804]General"/>
  </numFmts>
  <fonts count="19">
    <font>
      <sz val="11"/>
      <color theme="1"/>
      <name val="宋体"/>
      <charset val="134"/>
      <scheme val="minor"/>
    </font>
    <font>
      <sz val="18"/>
      <color theme="1"/>
      <name val="微软雅黑"/>
      <charset val="134"/>
    </font>
    <font>
      <sz val="10"/>
      <color indexed="8"/>
      <name val="微软雅黑"/>
      <charset val="134"/>
    </font>
    <font>
      <sz val="10"/>
      <color rgb="FF000000"/>
      <name val="微软雅黑"/>
      <charset val="134"/>
    </font>
    <font>
      <b/>
      <sz val="10"/>
      <color rgb="FF00000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name val="微软雅黑"/>
      <charset val="134"/>
    </font>
    <font>
      <sz val="11"/>
      <name val="宋体"/>
      <charset val="134"/>
      <scheme val="minor"/>
    </font>
    <font>
      <sz val="11"/>
      <name val="微软雅黑"/>
      <charset val="134"/>
    </font>
    <font>
      <b/>
      <sz val="10"/>
      <name val="微软雅黑"/>
      <charset val="134"/>
    </font>
    <font>
      <sz val="11"/>
      <color rgb="FFFF0000"/>
      <name val="微软雅黑"/>
      <charset val="134"/>
    </font>
    <font>
      <b/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20"/>
      <color rgb="FF000000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theme="1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sz val="10"/>
      <name val="微软雅黑"/>
      <family val="2"/>
      <charset val="134"/>
    </font>
  </fonts>
  <fills count="8">
    <fill>
      <patternFill patternType="none"/>
    </fill>
    <fill>
      <patternFill patternType="gray125"/>
    </fill>
    <fill>
      <patternFill patternType="solid">
        <fgColor rgb="FF75B3F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theme="8" tint="0.79995117038483843"/>
      </patternFill>
    </fill>
    <fill>
      <patternFill patternType="solid">
        <fgColor rgb="FF75B3F3"/>
        <bgColor theme="8" tint="0.79995117038483843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8" tint="0.79995117038483843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11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178" fontId="7" fillId="0" borderId="1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178" fontId="7" fillId="3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178" fontId="9" fillId="0" borderId="1" xfId="0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178" fontId="9" fillId="3" borderId="1" xfId="0" applyNumberFormat="1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0" fontId="5" fillId="0" borderId="6" xfId="0" applyNumberFormat="1" applyFont="1" applyFill="1" applyBorder="1" applyAlignment="1">
      <alignment horizontal="center" vertical="center" wrapText="1"/>
    </xf>
    <xf numFmtId="178" fontId="5" fillId="0" borderId="6" xfId="0" applyNumberFormat="1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 wrapText="1"/>
    </xf>
    <xf numFmtId="176" fontId="5" fillId="3" borderId="6" xfId="0" applyNumberFormat="1" applyFont="1" applyFill="1" applyBorder="1" applyAlignment="1">
      <alignment horizontal="center" vertical="center" wrapText="1"/>
    </xf>
    <xf numFmtId="178" fontId="5" fillId="3" borderId="6" xfId="0" applyNumberFormat="1" applyFont="1" applyFill="1" applyBorder="1" applyAlignment="1">
      <alignment horizontal="center" vertical="center" wrapText="1"/>
    </xf>
    <xf numFmtId="0" fontId="5" fillId="3" borderId="6" xfId="0" applyNumberFormat="1" applyFont="1" applyFill="1" applyBorder="1" applyAlignment="1">
      <alignment horizontal="center" vertical="center" wrapText="1"/>
    </xf>
    <xf numFmtId="178" fontId="7" fillId="0" borderId="10" xfId="0" applyNumberFormat="1" applyFont="1" applyFill="1" applyBorder="1" applyAlignment="1">
      <alignment horizontal="center" vertical="center"/>
    </xf>
    <xf numFmtId="178" fontId="7" fillId="0" borderId="1" xfId="0" applyNumberFormat="1" applyFont="1" applyFill="1" applyBorder="1" applyAlignment="1">
      <alignment horizontal="center" vertical="center" wrapText="1"/>
    </xf>
    <xf numFmtId="178" fontId="5" fillId="0" borderId="10" xfId="0" applyNumberFormat="1" applyFont="1" applyFill="1" applyBorder="1" applyAlignment="1">
      <alignment horizontal="center" vertical="center" wrapText="1"/>
    </xf>
    <xf numFmtId="178" fontId="6" fillId="3" borderId="6" xfId="0" applyNumberFormat="1" applyFont="1" applyFill="1" applyBorder="1" applyAlignment="1">
      <alignment horizontal="center" vertical="center" wrapText="1"/>
    </xf>
    <xf numFmtId="0" fontId="0" fillId="0" borderId="11" xfId="0" applyFill="1" applyBorder="1" applyAlignment="1">
      <alignment vertical="center"/>
    </xf>
    <xf numFmtId="0" fontId="0" fillId="0" borderId="6" xfId="0" applyFill="1" applyBorder="1" applyAlignment="1">
      <alignment vertical="center"/>
    </xf>
    <xf numFmtId="0" fontId="15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1" xfId="0" applyNumberFormat="1" applyFont="1" applyFill="1" applyBorder="1" applyAlignment="1">
      <alignment horizontal="center" vertical="center"/>
    </xf>
    <xf numFmtId="178" fontId="15" fillId="0" borderId="1" xfId="0" applyNumberFormat="1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 wrapText="1"/>
    </xf>
    <xf numFmtId="177" fontId="15" fillId="3" borderId="1" xfId="0" applyNumberFormat="1" applyFont="1" applyFill="1" applyBorder="1" applyAlignment="1">
      <alignment horizontal="center" vertical="center"/>
    </xf>
    <xf numFmtId="178" fontId="15" fillId="3" borderId="1" xfId="0" applyNumberFormat="1" applyFont="1" applyFill="1" applyBorder="1" applyAlignment="1">
      <alignment horizontal="center" vertical="center"/>
    </xf>
    <xf numFmtId="0" fontId="15" fillId="3" borderId="1" xfId="0" applyNumberFormat="1" applyFont="1" applyFill="1" applyBorder="1" applyAlignment="1">
      <alignment horizontal="center" vertical="center"/>
    </xf>
    <xf numFmtId="0" fontId="17" fillId="0" borderId="12" xfId="0" applyFont="1" applyFill="1" applyBorder="1" applyAlignment="1">
      <alignment vertical="center" wrapText="1"/>
    </xf>
    <xf numFmtId="0" fontId="0" fillId="0" borderId="12" xfId="0" applyBorder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14" fillId="0" borderId="0" xfId="0" applyNumberFormat="1" applyFont="1" applyFill="1" applyAlignment="1">
      <alignment horizontal="left" vertical="center"/>
    </xf>
    <xf numFmtId="0" fontId="3" fillId="0" borderId="0" xfId="0" applyNumberFormat="1" applyFont="1" applyFill="1" applyAlignment="1">
      <alignment horizontal="left" vertical="center"/>
    </xf>
    <xf numFmtId="0" fontId="4" fillId="0" borderId="1" xfId="0" applyNumberFormat="1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0" fontId="1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179" fontId="7" fillId="0" borderId="4" xfId="0" applyNumberFormat="1" applyFont="1" applyFill="1" applyBorder="1" applyAlignment="1">
      <alignment horizontal="center" vertical="center"/>
    </xf>
    <xf numFmtId="179" fontId="7" fillId="0" borderId="0" xfId="0" applyNumberFormat="1" applyFont="1" applyFill="1" applyAlignment="1">
      <alignment horizontal="center" vertical="center"/>
    </xf>
    <xf numFmtId="179" fontId="7" fillId="0" borderId="5" xfId="0" applyNumberFormat="1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 wrapText="1"/>
    </xf>
    <xf numFmtId="0" fontId="15" fillId="3" borderId="3" xfId="0" applyFont="1" applyFill="1" applyBorder="1" applyAlignment="1">
      <alignment horizontal="center" vertical="center" wrapText="1"/>
    </xf>
    <xf numFmtId="0" fontId="16" fillId="3" borderId="2" xfId="0" applyFont="1" applyFill="1" applyBorder="1" applyAlignment="1">
      <alignment horizontal="center" vertical="center" wrapText="1"/>
    </xf>
    <xf numFmtId="0" fontId="16" fillId="3" borderId="3" xfId="0" applyFont="1" applyFill="1" applyBorder="1" applyAlignment="1">
      <alignment horizontal="center" vertical="center" wrapText="1"/>
    </xf>
    <xf numFmtId="179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0" fillId="3" borderId="2" xfId="0" applyFont="1" applyFill="1" applyBorder="1" applyAlignment="1">
      <alignment horizontal="center" vertical="center"/>
    </xf>
    <xf numFmtId="0" fontId="0" fillId="3" borderId="3" xfId="0" applyFont="1" applyFill="1" applyBorder="1" applyAlignment="1">
      <alignment horizontal="center" vertical="center"/>
    </xf>
    <xf numFmtId="179" fontId="5" fillId="0" borderId="4" xfId="0" applyNumberFormat="1" applyFont="1" applyFill="1" applyBorder="1" applyAlignment="1">
      <alignment horizontal="center" vertical="center" wrapText="1"/>
    </xf>
    <xf numFmtId="179" fontId="5" fillId="0" borderId="0" xfId="0" applyNumberFormat="1" applyFont="1" applyFill="1" applyBorder="1" applyAlignment="1">
      <alignment horizontal="center" vertical="center" wrapText="1"/>
    </xf>
    <xf numFmtId="179" fontId="5" fillId="0" borderId="5" xfId="0" applyNumberFormat="1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/>
    </xf>
    <xf numFmtId="180" fontId="6" fillId="3" borderId="7" xfId="0" applyNumberFormat="1" applyFont="1" applyFill="1" applyBorder="1" applyAlignment="1">
      <alignment horizontal="center" vertical="center" wrapText="1"/>
    </xf>
    <xf numFmtId="180" fontId="6" fillId="3" borderId="9" xfId="0" applyNumberFormat="1" applyFont="1" applyFill="1" applyBorder="1" applyAlignment="1">
      <alignment horizontal="center" vertical="center" wrapText="1"/>
    </xf>
    <xf numFmtId="180" fontId="6" fillId="3" borderId="8" xfId="0" applyNumberFormat="1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179" fontId="5" fillId="0" borderId="7" xfId="0" applyNumberFormat="1" applyFont="1" applyFill="1" applyBorder="1" applyAlignment="1">
      <alignment horizontal="center" vertical="center" wrapText="1"/>
    </xf>
    <xf numFmtId="179" fontId="5" fillId="0" borderId="9" xfId="0" applyNumberFormat="1" applyFont="1" applyFill="1" applyBorder="1" applyAlignment="1">
      <alignment horizontal="center" vertical="center" wrapText="1"/>
    </xf>
    <xf numFmtId="179" fontId="5" fillId="0" borderId="8" xfId="0" applyNumberFormat="1" applyFont="1" applyFill="1" applyBorder="1" applyAlignment="1">
      <alignment horizontal="center" vertical="center" wrapText="1"/>
    </xf>
    <xf numFmtId="0" fontId="10" fillId="3" borderId="0" xfId="0" applyFont="1" applyFill="1" applyBorder="1" applyAlignment="1">
      <alignment horizontal="center" vertical="center"/>
    </xf>
    <xf numFmtId="180" fontId="6" fillId="3" borderId="0" xfId="0" applyNumberFormat="1" applyFont="1" applyFill="1" applyBorder="1" applyAlignment="1">
      <alignment horizontal="center" vertical="center" wrapText="1"/>
    </xf>
    <xf numFmtId="178" fontId="6" fillId="3" borderId="0" xfId="0" applyNumberFormat="1" applyFont="1" applyFill="1" applyBorder="1" applyAlignment="1">
      <alignment horizontal="center" vertical="center" wrapText="1"/>
    </xf>
    <xf numFmtId="0" fontId="12" fillId="3" borderId="12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T34"/>
  <sheetViews>
    <sheetView tabSelected="1" topLeftCell="A4" zoomScale="80" zoomScaleNormal="80" workbookViewId="0">
      <selection activeCell="H18" sqref="H18"/>
    </sheetView>
  </sheetViews>
  <sheetFormatPr defaultColWidth="8.875" defaultRowHeight="13.5"/>
  <cols>
    <col min="1" max="1" width="5.5" style="1" customWidth="1"/>
    <col min="2" max="2" width="12.75" style="1" customWidth="1"/>
    <col min="3" max="3" width="14.875" style="1" customWidth="1"/>
    <col min="4" max="8" width="12.75" style="1" customWidth="1"/>
    <col min="9" max="9" width="15.75" style="1" customWidth="1"/>
    <col min="10" max="11" width="12.75" style="1" customWidth="1"/>
    <col min="12" max="16384" width="8.875" style="1"/>
  </cols>
  <sheetData>
    <row r="1" spans="2:16" ht="24.75">
      <c r="B1" s="47"/>
      <c r="C1" s="47"/>
      <c r="D1" s="47"/>
      <c r="E1" s="47"/>
      <c r="F1" s="47"/>
      <c r="G1" s="47"/>
      <c r="H1" s="47"/>
      <c r="I1" s="47"/>
    </row>
    <row r="2" spans="2:16" ht="16.5">
      <c r="B2" s="48"/>
      <c r="C2" s="48"/>
      <c r="D2" s="48"/>
      <c r="E2" s="48"/>
      <c r="F2" s="48"/>
      <c r="G2" s="48"/>
      <c r="H2" s="48"/>
      <c r="I2" s="48"/>
      <c r="J2" s="48"/>
      <c r="K2" s="48"/>
      <c r="M2" s="49"/>
      <c r="N2" s="49"/>
      <c r="O2" s="49"/>
      <c r="P2" s="49"/>
    </row>
    <row r="3" spans="2:16" ht="42.75" customHeight="1">
      <c r="B3" s="50" t="s">
        <v>59</v>
      </c>
      <c r="C3" s="51"/>
      <c r="D3" s="51"/>
      <c r="E3" s="51"/>
      <c r="F3" s="51"/>
      <c r="G3" s="51"/>
      <c r="H3" s="51"/>
      <c r="I3" s="51"/>
      <c r="J3" s="51"/>
      <c r="K3" s="51"/>
    </row>
    <row r="4" spans="2:16" ht="16.5">
      <c r="B4" s="52" t="s">
        <v>0</v>
      </c>
      <c r="C4" s="52"/>
      <c r="D4" s="52"/>
      <c r="E4" s="52"/>
      <c r="F4" s="52"/>
      <c r="G4" s="52"/>
      <c r="H4" s="52"/>
      <c r="I4" s="52"/>
      <c r="J4" s="52"/>
      <c r="K4" s="52"/>
    </row>
    <row r="5" spans="2:16" ht="15" customHeight="1">
      <c r="B5" s="2" t="s">
        <v>1</v>
      </c>
      <c r="C5" s="3">
        <v>2.5</v>
      </c>
      <c r="D5" s="2" t="s">
        <v>2</v>
      </c>
      <c r="E5" s="4">
        <f>1000/C5*1000/C5</f>
        <v>160000</v>
      </c>
      <c r="F5" s="2" t="s">
        <v>3</v>
      </c>
      <c r="G5" s="5">
        <f>F8*G8/1000000</f>
        <v>5.5296000000000003</v>
      </c>
      <c r="H5" s="2" t="s">
        <v>4</v>
      </c>
      <c r="I5" s="5">
        <f>H8*I8/1000000</f>
        <v>8.0736000000000008</v>
      </c>
      <c r="J5" s="2" t="s">
        <v>5</v>
      </c>
      <c r="K5" s="3">
        <f>J8*K8</f>
        <v>884736</v>
      </c>
    </row>
    <row r="6" spans="2:16" ht="15" customHeight="1">
      <c r="B6" s="53" t="s">
        <v>6</v>
      </c>
      <c r="C6" s="53"/>
      <c r="D6" s="53" t="s">
        <v>7</v>
      </c>
      <c r="E6" s="53"/>
      <c r="F6" s="53" t="s">
        <v>8</v>
      </c>
      <c r="G6" s="53"/>
      <c r="H6" s="54" t="s">
        <v>9</v>
      </c>
      <c r="I6" s="54"/>
      <c r="J6" s="54" t="s">
        <v>10</v>
      </c>
      <c r="K6" s="54"/>
    </row>
    <row r="7" spans="2:16" ht="15" customHeight="1">
      <c r="B7" s="6" t="s">
        <v>11</v>
      </c>
      <c r="C7" s="6" t="s">
        <v>12</v>
      </c>
      <c r="D7" s="6" t="s">
        <v>11</v>
      </c>
      <c r="E7" s="6" t="s">
        <v>12</v>
      </c>
      <c r="F7" s="6" t="s">
        <v>11</v>
      </c>
      <c r="G7" s="6" t="s">
        <v>12</v>
      </c>
      <c r="H7" s="2" t="s">
        <v>11</v>
      </c>
      <c r="I7" s="2" t="s">
        <v>12</v>
      </c>
      <c r="J7" s="2" t="s">
        <v>11</v>
      </c>
      <c r="K7" s="2" t="s">
        <v>12</v>
      </c>
    </row>
    <row r="8" spans="2:16" ht="15" customHeight="1">
      <c r="B8" s="7">
        <v>320</v>
      </c>
      <c r="C8" s="7">
        <v>160</v>
      </c>
      <c r="D8" s="7">
        <v>9</v>
      </c>
      <c r="E8" s="7">
        <v>12</v>
      </c>
      <c r="F8" s="7">
        <f>D8*B8</f>
        <v>2880</v>
      </c>
      <c r="G8" s="7">
        <f>E8*C8</f>
        <v>1920</v>
      </c>
      <c r="H8" s="8">
        <f>F8+600</f>
        <v>3480</v>
      </c>
      <c r="I8" s="8">
        <f>G8+400</f>
        <v>2320</v>
      </c>
      <c r="J8" s="8">
        <f>F8/C5</f>
        <v>1152</v>
      </c>
      <c r="K8" s="8">
        <f>G8/C5</f>
        <v>768</v>
      </c>
    </row>
    <row r="9" spans="2:16" ht="15" customHeight="1">
      <c r="B9" s="55" t="s">
        <v>13</v>
      </c>
      <c r="C9" s="55"/>
      <c r="D9" s="55"/>
      <c r="E9" s="55"/>
      <c r="F9" s="55"/>
      <c r="G9" s="55"/>
      <c r="H9" s="55"/>
      <c r="I9" s="55"/>
      <c r="J9" s="55"/>
      <c r="K9" s="55"/>
    </row>
    <row r="10" spans="2:16" ht="15" customHeight="1">
      <c r="B10" s="9" t="s">
        <v>14</v>
      </c>
      <c r="C10" s="9" t="s">
        <v>15</v>
      </c>
      <c r="D10" s="56" t="s">
        <v>16</v>
      </c>
      <c r="E10" s="56"/>
      <c r="F10" s="9" t="s">
        <v>17</v>
      </c>
      <c r="G10" s="9" t="s">
        <v>18</v>
      </c>
      <c r="H10" s="9" t="s">
        <v>19</v>
      </c>
      <c r="I10" s="9" t="s">
        <v>20</v>
      </c>
      <c r="J10" s="56" t="s">
        <v>21</v>
      </c>
      <c r="K10" s="56"/>
    </row>
    <row r="11" spans="2:16" ht="15" customHeight="1">
      <c r="B11" s="57" t="s">
        <v>22</v>
      </c>
      <c r="C11" s="57"/>
      <c r="D11" s="57"/>
      <c r="E11" s="57"/>
      <c r="F11" s="57"/>
      <c r="G11" s="57"/>
      <c r="H11" s="57"/>
      <c r="I11" s="57"/>
      <c r="J11" s="57"/>
      <c r="K11" s="57"/>
    </row>
    <row r="12" spans="2:16" ht="15" customHeight="1">
      <c r="B12" s="10">
        <v>1</v>
      </c>
      <c r="C12" s="10" t="s">
        <v>23</v>
      </c>
      <c r="D12" s="58" t="s">
        <v>57</v>
      </c>
      <c r="E12" s="59"/>
      <c r="F12" s="10" t="s">
        <v>24</v>
      </c>
      <c r="G12" s="11">
        <f>G5</f>
        <v>5.5296000000000003</v>
      </c>
      <c r="H12" s="12"/>
      <c r="I12" s="12"/>
      <c r="J12" s="60"/>
      <c r="K12" s="60"/>
    </row>
    <row r="13" spans="2:16" ht="15" customHeight="1">
      <c r="B13" s="13">
        <v>2</v>
      </c>
      <c r="C13" s="13" t="s">
        <v>25</v>
      </c>
      <c r="D13" s="61"/>
      <c r="E13" s="61"/>
      <c r="F13" s="13" t="s">
        <v>26</v>
      </c>
      <c r="G13" s="13">
        <v>0</v>
      </c>
      <c r="H13" s="14"/>
      <c r="I13" s="14"/>
      <c r="J13" s="53"/>
      <c r="K13" s="53"/>
    </row>
    <row r="14" spans="2:16" ht="15" customHeight="1">
      <c r="B14" s="15">
        <v>3</v>
      </c>
      <c r="C14" s="16" t="s">
        <v>27</v>
      </c>
      <c r="D14" s="59" t="s">
        <v>28</v>
      </c>
      <c r="E14" s="62"/>
      <c r="F14" s="16" t="s">
        <v>29</v>
      </c>
      <c r="G14" s="16">
        <f>D8*E8/4</f>
        <v>27</v>
      </c>
      <c r="H14" s="17"/>
      <c r="I14" s="12"/>
      <c r="J14" s="63"/>
      <c r="K14" s="63"/>
    </row>
    <row r="15" spans="2:16" ht="15" customHeight="1">
      <c r="B15" s="18">
        <v>4</v>
      </c>
      <c r="C15" s="19" t="s">
        <v>30</v>
      </c>
      <c r="D15" s="64" t="s">
        <v>31</v>
      </c>
      <c r="E15" s="65"/>
      <c r="F15" s="19" t="s">
        <v>26</v>
      </c>
      <c r="G15" s="19">
        <v>16</v>
      </c>
      <c r="H15" s="20"/>
      <c r="I15" s="14"/>
      <c r="J15" s="66"/>
      <c r="K15" s="67"/>
    </row>
    <row r="16" spans="2:16" ht="16.5">
      <c r="B16" s="68" t="s">
        <v>32</v>
      </c>
      <c r="C16" s="69"/>
      <c r="D16" s="70"/>
      <c r="E16" s="71"/>
      <c r="F16" s="71"/>
      <c r="G16" s="71"/>
      <c r="H16" s="72"/>
      <c r="I16" s="30"/>
      <c r="J16" s="73"/>
      <c r="K16" s="74"/>
    </row>
    <row r="17" spans="2:20" ht="16.5">
      <c r="B17" s="57" t="s">
        <v>33</v>
      </c>
      <c r="C17" s="57"/>
      <c r="D17" s="57"/>
      <c r="E17" s="57"/>
      <c r="F17" s="57"/>
      <c r="G17" s="57"/>
      <c r="H17" s="57"/>
      <c r="I17" s="57"/>
      <c r="J17" s="57"/>
      <c r="K17" s="57"/>
    </row>
    <row r="18" spans="2:20" ht="149.25" customHeight="1">
      <c r="B18" s="36">
        <v>1</v>
      </c>
      <c r="C18" s="37" t="s">
        <v>34</v>
      </c>
      <c r="D18" s="75" t="s">
        <v>35</v>
      </c>
      <c r="E18" s="76"/>
      <c r="F18" s="36" t="s">
        <v>29</v>
      </c>
      <c r="G18" s="36">
        <v>1</v>
      </c>
      <c r="H18" s="39"/>
      <c r="I18" s="39"/>
      <c r="J18" s="77" t="s">
        <v>58</v>
      </c>
      <c r="K18" s="78"/>
    </row>
    <row r="19" spans="2:20" ht="16.5">
      <c r="B19" s="40">
        <v>2</v>
      </c>
      <c r="C19" s="41" t="s">
        <v>36</v>
      </c>
      <c r="D19" s="79" t="s">
        <v>37</v>
      </c>
      <c r="E19" s="80"/>
      <c r="F19" s="40" t="s">
        <v>29</v>
      </c>
      <c r="G19" s="42">
        <v>1</v>
      </c>
      <c r="H19" s="43"/>
      <c r="I19" s="43"/>
      <c r="J19" s="81"/>
      <c r="K19" s="82"/>
    </row>
    <row r="20" spans="2:20" ht="16.5">
      <c r="B20" s="36">
        <v>3</v>
      </c>
      <c r="C20" s="37" t="s">
        <v>38</v>
      </c>
      <c r="D20" s="75" t="s">
        <v>38</v>
      </c>
      <c r="E20" s="76"/>
      <c r="F20" s="36" t="s">
        <v>39</v>
      </c>
      <c r="G20" s="38">
        <v>1</v>
      </c>
      <c r="H20" s="39"/>
      <c r="I20" s="39"/>
      <c r="J20" s="77" t="s">
        <v>40</v>
      </c>
      <c r="K20" s="78"/>
    </row>
    <row r="21" spans="2:20" ht="16.5">
      <c r="B21" s="40">
        <v>4</v>
      </c>
      <c r="C21" s="41" t="s">
        <v>41</v>
      </c>
      <c r="D21" s="79" t="s">
        <v>42</v>
      </c>
      <c r="E21" s="80"/>
      <c r="F21" s="40" t="s">
        <v>39</v>
      </c>
      <c r="G21" s="44">
        <v>1</v>
      </c>
      <c r="H21" s="43"/>
      <c r="I21" s="43"/>
      <c r="J21" s="81" t="s">
        <v>40</v>
      </c>
      <c r="K21" s="82"/>
    </row>
    <row r="22" spans="2:20" ht="16.5">
      <c r="B22" s="36">
        <v>5</v>
      </c>
      <c r="C22" s="37" t="s">
        <v>43</v>
      </c>
      <c r="D22" s="75" t="s">
        <v>44</v>
      </c>
      <c r="E22" s="76"/>
      <c r="F22" s="36" t="s">
        <v>29</v>
      </c>
      <c r="G22" s="38">
        <v>0</v>
      </c>
      <c r="H22" s="39"/>
      <c r="I22" s="39"/>
      <c r="J22" s="77" t="s">
        <v>45</v>
      </c>
      <c r="K22" s="78"/>
    </row>
    <row r="23" spans="2:20" ht="16.5">
      <c r="B23" s="59" t="s">
        <v>32</v>
      </c>
      <c r="C23" s="59"/>
      <c r="D23" s="83"/>
      <c r="E23" s="83"/>
      <c r="F23" s="83"/>
      <c r="G23" s="83"/>
      <c r="H23" s="83"/>
      <c r="I23" s="31"/>
      <c r="J23" s="84"/>
      <c r="K23" s="84"/>
    </row>
    <row r="24" spans="2:20" ht="16.5">
      <c r="B24" s="57"/>
      <c r="C24" s="57"/>
      <c r="D24" s="57"/>
      <c r="E24" s="57"/>
      <c r="F24" s="57"/>
      <c r="G24" s="57"/>
      <c r="H24" s="57"/>
      <c r="I24" s="57"/>
      <c r="J24" s="57"/>
      <c r="K24" s="57"/>
    </row>
    <row r="25" spans="2:20" ht="16.5">
      <c r="B25" s="21">
        <v>1</v>
      </c>
      <c r="C25" s="22" t="s">
        <v>46</v>
      </c>
      <c r="D25" s="85" t="s">
        <v>47</v>
      </c>
      <c r="E25" s="86"/>
      <c r="F25" s="22" t="s">
        <v>48</v>
      </c>
      <c r="G25" s="23">
        <v>1</v>
      </c>
      <c r="H25" s="24"/>
      <c r="I25" s="24"/>
      <c r="J25" s="87"/>
      <c r="K25" s="87"/>
      <c r="T25" s="34"/>
    </row>
    <row r="26" spans="2:20" ht="16.5">
      <c r="B26" s="25">
        <v>2</v>
      </c>
      <c r="C26" s="26" t="s">
        <v>49</v>
      </c>
      <c r="D26" s="88" t="s">
        <v>50</v>
      </c>
      <c r="E26" s="89"/>
      <c r="F26" s="26" t="s">
        <v>39</v>
      </c>
      <c r="G26" s="27">
        <f>G5</f>
        <v>5.5296000000000003</v>
      </c>
      <c r="H26" s="28"/>
      <c r="I26" s="28"/>
      <c r="J26" s="90"/>
      <c r="K26" s="91"/>
      <c r="T26" s="35"/>
    </row>
    <row r="27" spans="2:20" ht="16.5">
      <c r="B27" s="68" t="s">
        <v>32</v>
      </c>
      <c r="C27" s="69"/>
      <c r="D27" s="92"/>
      <c r="E27" s="93"/>
      <c r="F27" s="93"/>
      <c r="G27" s="93"/>
      <c r="H27" s="94"/>
      <c r="I27" s="32"/>
      <c r="J27" s="95"/>
      <c r="K27" s="96"/>
    </row>
    <row r="28" spans="2:20" ht="16.5">
      <c r="B28" s="57"/>
      <c r="C28" s="57"/>
      <c r="D28" s="57"/>
      <c r="E28" s="57"/>
      <c r="F28" s="57"/>
      <c r="G28" s="57"/>
      <c r="H28" s="57"/>
      <c r="I28" s="57"/>
      <c r="J28" s="57"/>
      <c r="K28" s="57"/>
    </row>
    <row r="29" spans="2:20" ht="16.5">
      <c r="B29" s="21">
        <v>1</v>
      </c>
      <c r="C29" s="22" t="s">
        <v>51</v>
      </c>
      <c r="D29" s="97" t="s">
        <v>55</v>
      </c>
      <c r="E29" s="86"/>
      <c r="F29" s="22" t="s">
        <v>39</v>
      </c>
      <c r="G29" s="23">
        <v>1</v>
      </c>
      <c r="H29" s="24"/>
      <c r="I29" s="24"/>
      <c r="J29" s="98"/>
      <c r="K29" s="99"/>
    </row>
    <row r="30" spans="2:20" ht="16.5">
      <c r="B30" s="25">
        <v>2</v>
      </c>
      <c r="C30" s="26" t="s">
        <v>52</v>
      </c>
      <c r="D30" s="88"/>
      <c r="E30" s="89"/>
      <c r="F30" s="26" t="s">
        <v>53</v>
      </c>
      <c r="G30" s="29">
        <v>1</v>
      </c>
      <c r="H30" s="28"/>
      <c r="I30" s="28"/>
      <c r="J30" s="90"/>
      <c r="K30" s="91"/>
    </row>
    <row r="31" spans="2:20" ht="16.5">
      <c r="B31" s="107" t="s">
        <v>32</v>
      </c>
      <c r="C31" s="108"/>
      <c r="D31" s="109"/>
      <c r="E31" s="110"/>
      <c r="F31" s="110"/>
      <c r="G31" s="110"/>
      <c r="H31" s="111"/>
      <c r="I31" s="24"/>
      <c r="J31" s="98"/>
      <c r="K31" s="99"/>
    </row>
    <row r="32" spans="2:20" ht="16.5">
      <c r="B32" s="100" t="s">
        <v>54</v>
      </c>
      <c r="C32" s="101"/>
      <c r="D32" s="102"/>
      <c r="E32" s="103"/>
      <c r="F32" s="103"/>
      <c r="G32" s="103"/>
      <c r="H32" s="104"/>
      <c r="I32" s="33"/>
      <c r="J32" s="105"/>
      <c r="K32" s="106"/>
    </row>
    <row r="33" spans="2:11" ht="16.5">
      <c r="B33" s="112"/>
      <c r="C33" s="112"/>
      <c r="D33" s="113"/>
      <c r="E33" s="113"/>
      <c r="F33" s="113"/>
      <c r="G33" s="113"/>
      <c r="H33" s="113"/>
      <c r="I33" s="114"/>
      <c r="J33" s="115"/>
      <c r="K33" s="115"/>
    </row>
    <row r="34" spans="2:11" ht="134.25" customHeight="1">
      <c r="B34" s="45" t="s">
        <v>56</v>
      </c>
      <c r="C34" s="46"/>
      <c r="D34" s="46"/>
      <c r="E34" s="46"/>
      <c r="F34" s="46"/>
      <c r="G34" s="46"/>
      <c r="H34" s="46"/>
      <c r="I34" s="46"/>
      <c r="J34" s="46"/>
      <c r="K34" s="46"/>
    </row>
  </sheetData>
  <mergeCells count="61">
    <mergeCell ref="B32:C32"/>
    <mergeCell ref="D32:H32"/>
    <mergeCell ref="J32:K32"/>
    <mergeCell ref="D30:E30"/>
    <mergeCell ref="J30:K30"/>
    <mergeCell ref="B31:C31"/>
    <mergeCell ref="D31:H31"/>
    <mergeCell ref="J31:K31"/>
    <mergeCell ref="B27:C27"/>
    <mergeCell ref="D27:H27"/>
    <mergeCell ref="J27:K27"/>
    <mergeCell ref="B28:K28"/>
    <mergeCell ref="D29:E29"/>
    <mergeCell ref="J29:K29"/>
    <mergeCell ref="B24:K24"/>
    <mergeCell ref="D25:E25"/>
    <mergeCell ref="J25:K25"/>
    <mergeCell ref="D26:E26"/>
    <mergeCell ref="J26:K26"/>
    <mergeCell ref="D21:E21"/>
    <mergeCell ref="J21:K21"/>
    <mergeCell ref="D22:E22"/>
    <mergeCell ref="J22:K22"/>
    <mergeCell ref="B23:C23"/>
    <mergeCell ref="D23:H23"/>
    <mergeCell ref="J23:K23"/>
    <mergeCell ref="D18:E18"/>
    <mergeCell ref="J18:K18"/>
    <mergeCell ref="D19:E19"/>
    <mergeCell ref="J19:K19"/>
    <mergeCell ref="D20:E20"/>
    <mergeCell ref="J20:K20"/>
    <mergeCell ref="J15:K15"/>
    <mergeCell ref="B16:C16"/>
    <mergeCell ref="D16:H16"/>
    <mergeCell ref="J16:K16"/>
    <mergeCell ref="B17:K17"/>
    <mergeCell ref="O2:P2"/>
    <mergeCell ref="B3:K3"/>
    <mergeCell ref="B4:K4"/>
    <mergeCell ref="B6:C6"/>
    <mergeCell ref="D6:E6"/>
    <mergeCell ref="F6:G6"/>
    <mergeCell ref="H6:I6"/>
    <mergeCell ref="J6:K6"/>
    <mergeCell ref="B34:K34"/>
    <mergeCell ref="B1:I1"/>
    <mergeCell ref="B2:F2"/>
    <mergeCell ref="G2:K2"/>
    <mergeCell ref="M2:N2"/>
    <mergeCell ref="B9:K9"/>
    <mergeCell ref="D10:E10"/>
    <mergeCell ref="J10:K10"/>
    <mergeCell ref="B11:K11"/>
    <mergeCell ref="D12:E12"/>
    <mergeCell ref="J12:K12"/>
    <mergeCell ref="D13:E13"/>
    <mergeCell ref="J13:K13"/>
    <mergeCell ref="D14:E14"/>
    <mergeCell ref="J14:K14"/>
    <mergeCell ref="D15:E15"/>
  </mergeCells>
  <phoneticPr fontId="13" type="noConversion"/>
  <pageMargins left="0.75" right="0.75" top="1" bottom="1" header="0.5" footer="0.5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室内P2.5全彩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hw</dc:creator>
  <cp:lastModifiedBy>Administrator</cp:lastModifiedBy>
  <dcterms:created xsi:type="dcterms:W3CDTF">2020-05-29T13:27:00Z</dcterms:created>
  <dcterms:modified xsi:type="dcterms:W3CDTF">2021-03-24T06:59:21Z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